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00" windowWidth="17910" windowHeight="13560" tabRatio="0" activeTab="0"/>
  </bookViews>
  <sheets>
    <sheet name="TDSheet" sheetId="1" r:id="rId1"/>
  </sheets>
  <definedNames>
    <definedName name="_xlnm.Print_Area" localSheetId="0">'TDSheet'!$A$1:$E$48</definedName>
  </definedNames>
  <calcPr fullCalcOnLoad="1"/>
</workbook>
</file>

<file path=xl/sharedStrings.xml><?xml version="1.0" encoding="utf-8"?>
<sst xmlns="http://schemas.openxmlformats.org/spreadsheetml/2006/main" count="49" uniqueCount="49">
  <si>
    <t>Дезинсекция помещений</t>
  </si>
  <si>
    <t>Снятие показаний электросчетчиков</t>
  </si>
  <si>
    <t>Техническое обслуживание теплосчетчика</t>
  </si>
  <si>
    <t>Проведение субботника</t>
  </si>
  <si>
    <t>Уборка снега на придомовой территории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</si>
  <si>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</si>
  <si>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</si>
  <si>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</si>
  <si>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</si>
  <si>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</si>
  <si>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Расходы на приобретение инвентаря</t>
  </si>
  <si>
    <t>Транспортные</t>
  </si>
  <si>
    <t>Услуги банка</t>
  </si>
  <si>
    <t>Услуги связи, почты</t>
  </si>
  <si>
    <t>Юридические услуги</t>
  </si>
  <si>
    <t>Расходы</t>
  </si>
  <si>
    <t>Сбор и вывоз утилизация ТБО</t>
  </si>
  <si>
    <t>"УТВЕРЖДЕНО"</t>
  </si>
  <si>
    <t>решением Общего собрания членов</t>
  </si>
  <si>
    <t>ТСЖ "Капитал"</t>
  </si>
  <si>
    <t>Председатель правления</t>
  </si>
  <si>
    <t>______________________/Вяткина Е.П./</t>
  </si>
  <si>
    <t>В случае необходимости допускаются движения денежных средств между статьями расхода.</t>
  </si>
  <si>
    <t>Уборка мест общего пользования</t>
  </si>
  <si>
    <t>Спецодежда, спецоснастка</t>
  </si>
  <si>
    <t>Содержание придомовой территории</t>
  </si>
  <si>
    <t>Содержание приборов учета</t>
  </si>
  <si>
    <t>Содержание подвалов</t>
  </si>
  <si>
    <t>Содержание и ремонт вентиляции</t>
  </si>
  <si>
    <t>Налоги</t>
  </si>
  <si>
    <t>Учетно-регистрационные услуги</t>
  </si>
  <si>
    <t>тариф на содержание и текущий ремонт</t>
  </si>
  <si>
    <t>Услуги по управлению, содержанию и ремонту</t>
  </si>
  <si>
    <t>(Протокол №__от "___ " ________201__ г.)</t>
  </si>
  <si>
    <t>Техобслуживание ВДГО</t>
  </si>
  <si>
    <t>Тариф на содержание</t>
  </si>
  <si>
    <t>Аварийно-сантехническое обслуживание</t>
  </si>
  <si>
    <t>Содержание мест общего пользования</t>
  </si>
  <si>
    <t>Покос травы</t>
  </si>
  <si>
    <t>Содержание ОИ (электроэнергия)</t>
  </si>
  <si>
    <t>Содержание ОИ (хвс, гвс, водоотведение)</t>
  </si>
  <si>
    <t>Техобслуживание элктрооборудования</t>
  </si>
  <si>
    <t>Оплата труда</t>
  </si>
  <si>
    <t>Инвентарь</t>
  </si>
  <si>
    <t>Уборка придомовой территории</t>
  </si>
  <si>
    <t>СМЕТА ДОХОДОВ И РАСХОДОВ ТСЖ "Капитал" на период: 2018 г.</t>
  </si>
  <si>
    <t>Поверка ПУ тепловой энергии</t>
  </si>
  <si>
    <t>Услуги текущего ремонта</t>
  </si>
  <si>
    <t>В случае перевода услуги по сбору, вывозу и утилизации из жилищных в коммунальные высвобожденные средства направить в фонд текущего ремонта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</si>
</sst>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р_."/>
    <numFmt numFmtId="174" formatCode="#,##0.00_р_."/>
    <numFmt numFmtId="175" formatCode="#,##0.00\ _₽"/>
  </numFmts>
  <fonts count="46">
    <font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wrapText="1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vertical="top" wrapText="1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horizontal="left"/>
    </xf>
    <xf numFmtId="175" fontId="11" fillId="0" borderId="11" xfId="0" applyNumberFormat="1" applyFont="1" applyFill="1" applyBorder="1" applyAlignment="1">
      <alignment horizontal="center"/>
    </xf>
    <xf numFmtId="175" fontId="0" fillId="0" borderId="11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73" fontId="5" fillId="0" borderId="14" xfId="0" applyNumberFormat="1" applyFont="1" applyFill="1" applyBorder="1" applyAlignment="1">
      <alignment horizontal="center" vertical="center"/>
    </xf>
    <xf numFmtId="175" fontId="0" fillId="0" borderId="14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5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9" fillId="0" borderId="17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0"/>
  <sheetViews>
    <sheetView tabSelected="1" zoomScalePageLayoutView="0" workbookViewId="0" topLeftCell="A22">
      <selection activeCell="A31" sqref="A31:B31"/>
    </sheetView>
  </sheetViews>
  <sheetFormatPr defaultColWidth="10.66015625" defaultRowHeight="11.25" outlineLevelRow="4"/>
  <cols>
    <col min="1" max="1" width="23.83203125" style="14" customWidth="1"/>
    <col min="2" max="2" width="64.5" style="14" customWidth="1"/>
    <col min="3" max="3" width="24.83203125" style="13" customWidth="1"/>
    <col min="4" max="4" width="10.83203125" style="2" hidden="1" customWidth="1"/>
    <col min="5" max="5" width="8" style="19" customWidth="1"/>
  </cols>
  <sheetData>
    <row r="1" spans="2:4" ht="11.25" hidden="1">
      <c r="B1" s="47" t="s">
        <v>17</v>
      </c>
      <c r="C1" s="47"/>
      <c r="D1" s="47"/>
    </row>
    <row r="2" spans="2:4" ht="11.25" hidden="1">
      <c r="B2" s="47" t="s">
        <v>18</v>
      </c>
      <c r="C2" s="47"/>
      <c r="D2" s="47"/>
    </row>
    <row r="3" spans="2:4" ht="11.25" hidden="1">
      <c r="B3" s="47" t="s">
        <v>19</v>
      </c>
      <c r="C3" s="47"/>
      <c r="D3" s="47"/>
    </row>
    <row r="4" spans="2:4" ht="11.25" hidden="1">
      <c r="B4" s="48" t="s">
        <v>33</v>
      </c>
      <c r="C4" s="47"/>
      <c r="D4" s="47"/>
    </row>
    <row r="5" spans="2:4" ht="11.25" hidden="1">
      <c r="B5" s="47" t="s">
        <v>20</v>
      </c>
      <c r="C5" s="47"/>
      <c r="D5" s="47"/>
    </row>
    <row r="6" spans="2:4" ht="11.25" hidden="1">
      <c r="B6" s="48" t="s">
        <v>21</v>
      </c>
      <c r="C6" s="47"/>
      <c r="D6" s="47"/>
    </row>
    <row r="7" spans="1:5" s="1" customFormat="1" ht="47.25" customHeight="1">
      <c r="A7" s="40" t="s">
        <v>45</v>
      </c>
      <c r="B7" s="40"/>
      <c r="C7" s="40"/>
      <c r="D7" s="3"/>
      <c r="E7" s="20"/>
    </row>
    <row r="8" spans="1:5" ht="47.25" customHeight="1" outlineLevel="1">
      <c r="A8" s="46" t="s">
        <v>32</v>
      </c>
      <c r="B8" s="46"/>
      <c r="C8" s="9" t="s">
        <v>15</v>
      </c>
      <c r="D8" s="29"/>
      <c r="E8" s="22" t="s">
        <v>35</v>
      </c>
    </row>
    <row r="9" spans="1:5" ht="40.5" customHeight="1" outlineLevel="1">
      <c r="A9" s="44" t="s">
        <v>36</v>
      </c>
      <c r="B9" s="45"/>
      <c r="C9" s="27">
        <v>545506</v>
      </c>
      <c r="D9" s="4">
        <f aca="true" t="shared" si="0" ref="D9:D31">C9/6184638</f>
        <v>0.08820338393289955</v>
      </c>
      <c r="E9" s="28">
        <f>D9*22.68</f>
        <v>2.0004527475981617</v>
      </c>
    </row>
    <row r="10" spans="1:5" ht="18" customHeight="1" outlineLevel="3">
      <c r="A10" s="35" t="s">
        <v>28</v>
      </c>
      <c r="B10" s="36"/>
      <c r="C10" s="10">
        <v>54000</v>
      </c>
      <c r="D10" s="4">
        <f t="shared" si="0"/>
        <v>0.008731311355652506</v>
      </c>
      <c r="E10" s="22">
        <f aca="true" t="shared" si="1" ref="E10:E44">D10*22.68</f>
        <v>0.19802614154619883</v>
      </c>
    </row>
    <row r="11" spans="1:5" ht="19.5" customHeight="1" outlineLevel="3">
      <c r="A11" s="35" t="s">
        <v>27</v>
      </c>
      <c r="B11" s="36"/>
      <c r="C11" s="10"/>
      <c r="D11" s="4">
        <f t="shared" si="0"/>
        <v>0</v>
      </c>
      <c r="E11" s="22">
        <f t="shared" si="1"/>
        <v>0</v>
      </c>
    </row>
    <row r="12" spans="1:5" ht="19.5" customHeight="1" outlineLevel="4">
      <c r="A12" s="7"/>
      <c r="B12" s="17" t="s">
        <v>0</v>
      </c>
      <c r="C12" s="11">
        <v>60000</v>
      </c>
      <c r="D12" s="4">
        <f t="shared" si="0"/>
        <v>0.009701457061836118</v>
      </c>
      <c r="E12" s="22">
        <f t="shared" si="1"/>
        <v>0.22002904616244315</v>
      </c>
    </row>
    <row r="13" spans="1:5" ht="19.5" customHeight="1" outlineLevel="3">
      <c r="A13" s="42" t="s">
        <v>37</v>
      </c>
      <c r="B13" s="43"/>
      <c r="C13" s="10"/>
      <c r="D13" s="4">
        <f t="shared" si="0"/>
        <v>0</v>
      </c>
      <c r="E13" s="22">
        <f t="shared" si="1"/>
        <v>0</v>
      </c>
    </row>
    <row r="14" spans="1:5" s="1" customFormat="1" ht="19.5" customHeight="1" outlineLevel="4">
      <c r="A14" s="6"/>
      <c r="B14" s="17" t="s">
        <v>23</v>
      </c>
      <c r="C14" s="11">
        <v>390000</v>
      </c>
      <c r="D14" s="4">
        <f t="shared" si="0"/>
        <v>0.06305947090193476</v>
      </c>
      <c r="E14" s="22">
        <f t="shared" si="1"/>
        <v>1.4301888000558802</v>
      </c>
    </row>
    <row r="15" spans="1:5" ht="19.5" customHeight="1" outlineLevel="3">
      <c r="A15" s="41" t="s">
        <v>26</v>
      </c>
      <c r="B15" s="41"/>
      <c r="C15" s="10"/>
      <c r="D15" s="4">
        <f t="shared" si="0"/>
        <v>0</v>
      </c>
      <c r="E15" s="22">
        <f t="shared" si="1"/>
        <v>0</v>
      </c>
    </row>
    <row r="16" spans="1:5" s="1" customFormat="1" ht="19.5" customHeight="1" outlineLevel="4">
      <c r="A16" s="8"/>
      <c r="B16" s="18" t="s">
        <v>1</v>
      </c>
      <c r="C16" s="11">
        <v>60000</v>
      </c>
      <c r="D16" s="4">
        <f t="shared" si="0"/>
        <v>0.009701457061836118</v>
      </c>
      <c r="E16" s="22">
        <f t="shared" si="1"/>
        <v>0.22002904616244315</v>
      </c>
    </row>
    <row r="17" spans="1:5" s="1" customFormat="1" ht="19.5" customHeight="1" outlineLevel="4">
      <c r="A17" s="8"/>
      <c r="B17" s="18" t="s">
        <v>2</v>
      </c>
      <c r="C17" s="11">
        <v>51000</v>
      </c>
      <c r="D17" s="4">
        <f t="shared" si="0"/>
        <v>0.0082462385025607</v>
      </c>
      <c r="E17" s="22">
        <f t="shared" si="1"/>
        <v>0.18702468923807666</v>
      </c>
    </row>
    <row r="18" spans="1:5" s="1" customFormat="1" ht="19.5" customHeight="1" outlineLevel="4">
      <c r="A18" s="8"/>
      <c r="B18" s="18" t="s">
        <v>46</v>
      </c>
      <c r="C18" s="11">
        <v>40000</v>
      </c>
      <c r="D18" s="4">
        <f t="shared" si="0"/>
        <v>0.006467638041224078</v>
      </c>
      <c r="E18" s="22">
        <f t="shared" si="1"/>
        <v>0.1466860307749621</v>
      </c>
    </row>
    <row r="19" spans="1:5" s="1" customFormat="1" ht="19.5" customHeight="1" outlineLevel="4">
      <c r="A19" s="37" t="s">
        <v>16</v>
      </c>
      <c r="B19" s="37"/>
      <c r="C19" s="10">
        <v>1193872.8</v>
      </c>
      <c r="D19" s="4">
        <f t="shared" si="0"/>
        <v>0.19303842844156766</v>
      </c>
      <c r="E19" s="22">
        <f t="shared" si="1"/>
        <v>4.378111557054754</v>
      </c>
    </row>
    <row r="20" spans="1:5" ht="19.5" customHeight="1" outlineLevel="3">
      <c r="A20" s="37" t="s">
        <v>25</v>
      </c>
      <c r="B20" s="37"/>
      <c r="C20" s="10"/>
      <c r="D20" s="4">
        <f t="shared" si="0"/>
        <v>0</v>
      </c>
      <c r="E20" s="22">
        <f t="shared" si="1"/>
        <v>0</v>
      </c>
    </row>
    <row r="21" spans="1:5" s="1" customFormat="1" ht="19.5" customHeight="1" outlineLevel="4">
      <c r="A21" s="8"/>
      <c r="B21" s="18" t="s">
        <v>3</v>
      </c>
      <c r="C21" s="10">
        <v>18000</v>
      </c>
      <c r="D21" s="4">
        <f t="shared" si="0"/>
        <v>0.002910437118550835</v>
      </c>
      <c r="E21" s="22">
        <f t="shared" si="1"/>
        <v>0.06600871384873294</v>
      </c>
    </row>
    <row r="22" spans="1:5" s="1" customFormat="1" ht="19.5" customHeight="1" outlineLevel="4">
      <c r="A22" s="30"/>
      <c r="B22" s="31" t="s">
        <v>4</v>
      </c>
      <c r="C22" s="10">
        <v>40000</v>
      </c>
      <c r="D22" s="4">
        <f t="shared" si="0"/>
        <v>0.006467638041224078</v>
      </c>
      <c r="E22" s="22">
        <f t="shared" si="1"/>
        <v>0.1466860307749621</v>
      </c>
    </row>
    <row r="23" spans="1:5" ht="19.5" customHeight="1" outlineLevel="3">
      <c r="A23" s="25"/>
      <c r="B23" s="18" t="s">
        <v>24</v>
      </c>
      <c r="C23" s="10">
        <v>6000</v>
      </c>
      <c r="D23" s="4">
        <f t="shared" si="0"/>
        <v>0.0009701457061836118</v>
      </c>
      <c r="E23" s="22">
        <f t="shared" si="1"/>
        <v>0.022002904616244313</v>
      </c>
    </row>
    <row r="24" spans="1:5" ht="19.5" customHeight="1" outlineLevel="3">
      <c r="A24" s="26"/>
      <c r="B24" s="32" t="s">
        <v>38</v>
      </c>
      <c r="C24" s="10">
        <v>25000</v>
      </c>
      <c r="D24" s="4">
        <f t="shared" si="0"/>
        <v>0.004042273775765048</v>
      </c>
      <c r="E24" s="22">
        <f t="shared" si="1"/>
        <v>0.0916787692343513</v>
      </c>
    </row>
    <row r="25" spans="1:5" ht="19.5" customHeight="1" outlineLevel="3">
      <c r="A25" s="25"/>
      <c r="B25" s="18" t="s">
        <v>44</v>
      </c>
      <c r="C25" s="11">
        <v>380000</v>
      </c>
      <c r="D25" s="4">
        <f t="shared" si="0"/>
        <v>0.06144256139162874</v>
      </c>
      <c r="E25" s="22">
        <f t="shared" si="1"/>
        <v>1.39351729236214</v>
      </c>
    </row>
    <row r="26" spans="1:5" ht="19.5" customHeight="1" outlineLevel="3">
      <c r="A26" s="33"/>
      <c r="B26" s="31" t="s">
        <v>43</v>
      </c>
      <c r="C26" s="10">
        <v>3000</v>
      </c>
      <c r="D26" s="4">
        <f t="shared" si="0"/>
        <v>0.0004850728530918059</v>
      </c>
      <c r="E26" s="22">
        <f t="shared" si="1"/>
        <v>0.011001452308122156</v>
      </c>
    </row>
    <row r="27" spans="1:5" ht="19.5" customHeight="1" outlineLevel="3">
      <c r="A27" s="35" t="s">
        <v>39</v>
      </c>
      <c r="B27" s="36"/>
      <c r="C27" s="10">
        <v>178000</v>
      </c>
      <c r="D27" s="4">
        <f t="shared" si="0"/>
        <v>0.028780989283447148</v>
      </c>
      <c r="E27" s="22">
        <f t="shared" si="1"/>
        <v>0.6527528369485813</v>
      </c>
    </row>
    <row r="28" spans="1:5" ht="25.5" customHeight="1" outlineLevel="3">
      <c r="A28" s="35" t="s">
        <v>40</v>
      </c>
      <c r="B28" s="36"/>
      <c r="C28" s="10">
        <v>187000</v>
      </c>
      <c r="D28" s="4">
        <f t="shared" si="0"/>
        <v>0.030236207842722566</v>
      </c>
      <c r="E28" s="22">
        <f t="shared" si="1"/>
        <v>0.6857571938729478</v>
      </c>
    </row>
    <row r="29" spans="1:5" ht="19.5" customHeight="1" outlineLevel="3">
      <c r="A29" s="35" t="s">
        <v>34</v>
      </c>
      <c r="B29" s="36"/>
      <c r="C29" s="10">
        <v>168259.84</v>
      </c>
      <c r="D29" s="4">
        <f>C29/6184638</f>
        <v>0.027206093549856918</v>
      </c>
      <c r="E29" s="22">
        <f t="shared" si="1"/>
        <v>0.6170342017107548</v>
      </c>
    </row>
    <row r="30" spans="1:5" ht="25.5" customHeight="1" outlineLevel="3">
      <c r="A30" s="35" t="s">
        <v>41</v>
      </c>
      <c r="B30" s="36"/>
      <c r="C30" s="11">
        <v>80000</v>
      </c>
      <c r="D30" s="4">
        <f t="shared" si="0"/>
        <v>0.012935276082448157</v>
      </c>
      <c r="E30" s="22">
        <f t="shared" si="1"/>
        <v>0.2933720615499242</v>
      </c>
    </row>
    <row r="31" spans="1:5" ht="28.5" customHeight="1" outlineLevel="3">
      <c r="A31" s="35" t="s">
        <v>47</v>
      </c>
      <c r="B31" s="36"/>
      <c r="C31" s="11">
        <v>690000</v>
      </c>
      <c r="D31" s="4">
        <f t="shared" si="0"/>
        <v>0.11156675621111535</v>
      </c>
      <c r="E31" s="22">
        <f t="shared" si="1"/>
        <v>2.530334030868096</v>
      </c>
    </row>
    <row r="32" spans="1:5" ht="18" customHeight="1" outlineLevel="4">
      <c r="A32" s="37" t="s">
        <v>42</v>
      </c>
      <c r="B32" s="37"/>
      <c r="C32" s="11">
        <v>1015000</v>
      </c>
      <c r="D32" s="4">
        <f aca="true" t="shared" si="2" ref="D32:D43">C32/6184638</f>
        <v>0.164116315296061</v>
      </c>
      <c r="E32" s="22">
        <f t="shared" si="1"/>
        <v>3.722158030914663</v>
      </c>
    </row>
    <row r="33" spans="1:5" ht="18" customHeight="1" outlineLevel="4">
      <c r="A33" s="37" t="s">
        <v>5</v>
      </c>
      <c r="B33" s="37"/>
      <c r="C33" s="11">
        <v>10000</v>
      </c>
      <c r="D33" s="4">
        <f t="shared" si="2"/>
        <v>0.0016169095103060196</v>
      </c>
      <c r="E33" s="22">
        <f t="shared" si="1"/>
        <v>0.03667150769374052</v>
      </c>
    </row>
    <row r="34" spans="1:5" ht="18" customHeight="1" outlineLevel="4">
      <c r="A34" s="37" t="s">
        <v>29</v>
      </c>
      <c r="B34" s="37"/>
      <c r="C34" s="11">
        <v>615000</v>
      </c>
      <c r="D34" s="4">
        <f t="shared" si="2"/>
        <v>0.0994399348838202</v>
      </c>
      <c r="E34" s="22">
        <f t="shared" si="1"/>
        <v>2.255297723165042</v>
      </c>
    </row>
    <row r="35" spans="1:5" ht="18" customHeight="1" outlineLevel="4">
      <c r="A35" s="37" t="s">
        <v>6</v>
      </c>
      <c r="B35" s="37"/>
      <c r="C35" s="11">
        <v>5000</v>
      </c>
      <c r="D35" s="4">
        <f t="shared" si="2"/>
        <v>0.0008084547551530098</v>
      </c>
      <c r="E35" s="22">
        <f t="shared" si="1"/>
        <v>0.01833575384687026</v>
      </c>
    </row>
    <row r="36" spans="1:5" ht="18" customHeight="1" outlineLevel="4">
      <c r="A36" s="37" t="s">
        <v>7</v>
      </c>
      <c r="B36" s="37"/>
      <c r="C36" s="11">
        <v>12000</v>
      </c>
      <c r="D36" s="4">
        <f t="shared" si="2"/>
        <v>0.0019402914123672235</v>
      </c>
      <c r="E36" s="22">
        <f t="shared" si="1"/>
        <v>0.044005809232488625</v>
      </c>
    </row>
    <row r="37" spans="1:5" ht="18" customHeight="1" outlineLevel="4">
      <c r="A37" s="37" t="s">
        <v>8</v>
      </c>
      <c r="B37" s="37"/>
      <c r="C37" s="11">
        <v>8000</v>
      </c>
      <c r="D37" s="4">
        <f t="shared" si="2"/>
        <v>0.0012935276082448157</v>
      </c>
      <c r="E37" s="22">
        <f t="shared" si="1"/>
        <v>0.02933720615499242</v>
      </c>
    </row>
    <row r="38" spans="1:5" ht="37.5" customHeight="1" outlineLevel="4">
      <c r="A38" s="37" t="s">
        <v>9</v>
      </c>
      <c r="B38" s="37"/>
      <c r="C38" s="11">
        <v>19000</v>
      </c>
      <c r="D38" s="4">
        <f t="shared" si="2"/>
        <v>0.003072128069581437</v>
      </c>
      <c r="E38" s="22">
        <f t="shared" si="1"/>
        <v>0.06967586461810699</v>
      </c>
    </row>
    <row r="39" spans="1:5" ht="18" customHeight="1" outlineLevel="4">
      <c r="A39" s="37" t="s">
        <v>10</v>
      </c>
      <c r="B39" s="37"/>
      <c r="C39" s="11">
        <v>10000</v>
      </c>
      <c r="D39" s="4">
        <f t="shared" si="2"/>
        <v>0.0016169095103060196</v>
      </c>
      <c r="E39" s="22">
        <f t="shared" si="1"/>
        <v>0.03667150769374052</v>
      </c>
    </row>
    <row r="40" spans="1:5" ht="18" customHeight="1" outlineLevel="4">
      <c r="A40" s="37" t="s">
        <v>11</v>
      </c>
      <c r="B40" s="37"/>
      <c r="C40" s="11">
        <v>24000</v>
      </c>
      <c r="D40" s="4">
        <f t="shared" si="2"/>
        <v>0.003880582824734447</v>
      </c>
      <c r="E40" s="22">
        <f t="shared" si="1"/>
        <v>0.08801161846497725</v>
      </c>
    </row>
    <row r="41" spans="1:5" ht="18" customHeight="1" outlineLevel="4">
      <c r="A41" s="37" t="s">
        <v>12</v>
      </c>
      <c r="B41" s="37"/>
      <c r="C41" s="11">
        <v>350000</v>
      </c>
      <c r="D41" s="4">
        <f t="shared" si="2"/>
        <v>0.056591832860710685</v>
      </c>
      <c r="E41" s="22">
        <f t="shared" si="1"/>
        <v>1.2835027692809182</v>
      </c>
    </row>
    <row r="42" spans="1:5" ht="18" customHeight="1" outlineLevel="4">
      <c r="A42" s="37" t="s">
        <v>13</v>
      </c>
      <c r="B42" s="37"/>
      <c r="C42" s="11">
        <v>15000</v>
      </c>
      <c r="D42" s="4">
        <f t="shared" si="2"/>
        <v>0.0024253642654590295</v>
      </c>
      <c r="E42" s="22">
        <f t="shared" si="1"/>
        <v>0.05500726154061079</v>
      </c>
    </row>
    <row r="43" spans="1:5" ht="18" customHeight="1" outlineLevel="4">
      <c r="A43" s="35" t="s">
        <v>14</v>
      </c>
      <c r="B43" s="36"/>
      <c r="C43" s="11">
        <v>50000</v>
      </c>
      <c r="D43" s="4">
        <f t="shared" si="2"/>
        <v>0.008084547551530097</v>
      </c>
      <c r="E43" s="22">
        <f t="shared" si="1"/>
        <v>0.1833575384687026</v>
      </c>
    </row>
    <row r="44" spans="1:5" ht="22.5" customHeight="1" outlineLevel="3">
      <c r="A44" s="38" t="s">
        <v>30</v>
      </c>
      <c r="B44" s="39"/>
      <c r="C44" s="10">
        <v>106000</v>
      </c>
      <c r="D44" s="4">
        <f>C44/6184638</f>
        <v>0.017139240809243807</v>
      </c>
      <c r="E44" s="22">
        <f t="shared" si="1"/>
        <v>0.38871798155364956</v>
      </c>
    </row>
    <row r="45" spans="1:5" ht="24.75" customHeight="1">
      <c r="A45" s="15"/>
      <c r="B45" s="15"/>
      <c r="C45" s="10">
        <f>SUM(C9:C44)</f>
        <v>6408638.64</v>
      </c>
      <c r="D45" s="5"/>
      <c r="E45" s="21">
        <f>SUM(E9:E44)</f>
        <v>23.501444119316275</v>
      </c>
    </row>
    <row r="46" spans="2:5" ht="26.25" customHeight="1">
      <c r="B46" s="16" t="s">
        <v>31</v>
      </c>
      <c r="C46" s="12">
        <f>C45/12/22729</f>
        <v>23.496555941748426</v>
      </c>
      <c r="D46" s="4">
        <f>SUM(D9:D45)</f>
        <v>1.0362188765130635</v>
      </c>
      <c r="E46" s="4"/>
    </row>
    <row r="47" ht="18" customHeight="1">
      <c r="A47" s="15" t="s">
        <v>22</v>
      </c>
    </row>
    <row r="48" spans="1:5" ht="32.25" customHeight="1">
      <c r="A48" s="34" t="s">
        <v>48</v>
      </c>
      <c r="B48" s="34"/>
      <c r="C48" s="34"/>
      <c r="D48" s="34"/>
      <c r="E48" s="34"/>
    </row>
    <row r="49" ht="18.75">
      <c r="C49" s="24"/>
    </row>
    <row r="50" ht="18.75">
      <c r="C50" s="23"/>
    </row>
  </sheetData>
  <sheetProtection/>
  <mergeCells count="34">
    <mergeCell ref="A9:B9"/>
    <mergeCell ref="A8:B8"/>
    <mergeCell ref="B1:D1"/>
    <mergeCell ref="B2:D2"/>
    <mergeCell ref="B3:D3"/>
    <mergeCell ref="B4:D4"/>
    <mergeCell ref="B5:D5"/>
    <mergeCell ref="B6:D6"/>
    <mergeCell ref="A31:B31"/>
    <mergeCell ref="A30:B30"/>
    <mergeCell ref="A19:B19"/>
    <mergeCell ref="A13:B13"/>
    <mergeCell ref="A10:B10"/>
    <mergeCell ref="A11:B11"/>
    <mergeCell ref="A44:B44"/>
    <mergeCell ref="A40:B40"/>
    <mergeCell ref="A41:B41"/>
    <mergeCell ref="A42:B42"/>
    <mergeCell ref="A7:C7"/>
    <mergeCell ref="A15:B15"/>
    <mergeCell ref="A20:B20"/>
    <mergeCell ref="A28:B28"/>
    <mergeCell ref="A29:B29"/>
    <mergeCell ref="A27:B27"/>
    <mergeCell ref="A48:E48"/>
    <mergeCell ref="A43:B43"/>
    <mergeCell ref="A32:B32"/>
    <mergeCell ref="A33:B33"/>
    <mergeCell ref="A34:B34"/>
    <mergeCell ref="A35:B35"/>
    <mergeCell ref="A36:B36"/>
    <mergeCell ref="A38:B38"/>
    <mergeCell ref="A37:B37"/>
    <mergeCell ref="A39:B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2018-04-18T15:07:57Z</cp:lastPrinted>
  <dcterms:created xsi:type="dcterms:W3CDTF">2014-11-20T06:52:04Z</dcterms:created>
  <dcterms:modified xsi:type="dcterms:W3CDTF">2018-04-20T08:28:17Z</dcterms:modified>
  <cp:category/>
  <cp:version/>
  <cp:contentType/>
  <cp:contentStatus/>
  <cp:revision>1</cp:revision>
</cp:coreProperties>
</file>